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\Desktop\"/>
    </mc:Choice>
  </mc:AlternateContent>
  <bookViews>
    <workbookView xWindow="0" yWindow="0" windowWidth="19128" windowHeight="9036" tabRatio="717" firstSheet="1" activeTab="1"/>
  </bookViews>
  <sheets>
    <sheet name="Income Statement" sheetId="1" r:id="rId1"/>
    <sheet name="Balance Sheet" sheetId="2" r:id="rId2"/>
    <sheet name="Statement of Cash Flows" sheetId="5" r:id="rId3"/>
  </sheets>
  <calcPr calcId="152511"/>
</workbook>
</file>

<file path=xl/calcChain.xml><?xml version="1.0" encoding="utf-8"?>
<calcChain xmlns="http://schemas.openxmlformats.org/spreadsheetml/2006/main">
  <c r="C22" i="2" l="1"/>
  <c r="B22" i="2"/>
  <c r="A1" i="2" l="1"/>
  <c r="B4" i="2"/>
  <c r="A3" i="2" s="1"/>
  <c r="B10" i="2"/>
  <c r="C10" i="2"/>
  <c r="B12" i="2"/>
  <c r="B13" i="2" s="1"/>
  <c r="C13" i="2"/>
  <c r="B19" i="2"/>
  <c r="B21" i="2" s="1"/>
  <c r="C19" i="2"/>
  <c r="C21" i="2" s="1"/>
  <c r="A1" i="5"/>
  <c r="A3" i="5"/>
  <c r="C4" i="2" l="1"/>
  <c r="C14" i="2"/>
  <c r="C25" i="2"/>
  <c r="B14" i="2"/>
  <c r="C26" i="2" l="1"/>
  <c r="B24" i="2" l="1"/>
  <c r="B25" i="2" s="1"/>
  <c r="B26" i="2" l="1"/>
</calcChain>
</file>

<file path=xl/sharedStrings.xml><?xml version="1.0" encoding="utf-8"?>
<sst xmlns="http://schemas.openxmlformats.org/spreadsheetml/2006/main" count="59" uniqueCount="58">
  <si>
    <t>Income Statements</t>
  </si>
  <si>
    <t>Sales</t>
  </si>
  <si>
    <t>Cost of Goods</t>
  </si>
  <si>
    <t>Gross Profit</t>
  </si>
  <si>
    <t>Depreciation</t>
  </si>
  <si>
    <t>Selling &amp; Admin. Expense</t>
  </si>
  <si>
    <t>Lease Expense</t>
  </si>
  <si>
    <t>Net Operating Income</t>
  </si>
  <si>
    <t>Interest Expense</t>
  </si>
  <si>
    <t>Earnings Before Taxes</t>
  </si>
  <si>
    <t>Taxes</t>
  </si>
  <si>
    <t>Net Income</t>
  </si>
  <si>
    <t>Notes:</t>
  </si>
  <si>
    <t>Tax Rate</t>
  </si>
  <si>
    <t>Shares</t>
  </si>
  <si>
    <t>Earnings per Share</t>
  </si>
  <si>
    <t>Balance Sheet</t>
  </si>
  <si>
    <t>Assets</t>
  </si>
  <si>
    <t>Cash</t>
  </si>
  <si>
    <t>Marketable Securities</t>
  </si>
  <si>
    <t>Accounts Receivable</t>
  </si>
  <si>
    <t>Inventory</t>
  </si>
  <si>
    <t>Total Current Assets</t>
  </si>
  <si>
    <t>Gross Fixed Assets</t>
  </si>
  <si>
    <t>Accumulated Depreciation</t>
  </si>
  <si>
    <t>Net Plant &amp; Equipment</t>
  </si>
  <si>
    <t>Total Assets</t>
  </si>
  <si>
    <t>Liabilities &amp; Owner's Equity</t>
  </si>
  <si>
    <t>Accounts Payable</t>
  </si>
  <si>
    <t>Accrued Expenses</t>
  </si>
  <si>
    <t>Total Current Liabilities</t>
  </si>
  <si>
    <t>Long-term Debt</t>
  </si>
  <si>
    <t>Total Liabilities</t>
  </si>
  <si>
    <t>Additional Paid-in-Capital</t>
  </si>
  <si>
    <t>Retained Earnings</t>
  </si>
  <si>
    <t>Total Owner's Equity</t>
  </si>
  <si>
    <t>Total Liab. &amp; Owner's Equity</t>
  </si>
  <si>
    <t>Statement of Cash Flows</t>
  </si>
  <si>
    <t>Cash Flows from Operations</t>
  </si>
  <si>
    <t>Depreciation Expense</t>
  </si>
  <si>
    <t>Change in Marketable Securities</t>
  </si>
  <si>
    <t>Change in Accounts Receivable</t>
  </si>
  <si>
    <t>Change in Inventory</t>
  </si>
  <si>
    <t>Change in Accounts Payable</t>
  </si>
  <si>
    <t>Change in Accrued Expenses</t>
  </si>
  <si>
    <t>Total Cash Flows from Operations</t>
  </si>
  <si>
    <t>Cash Flows from Investing</t>
  </si>
  <si>
    <t>Change in Gross Fixed Assets</t>
  </si>
  <si>
    <t>Total Cash Flows from Investing</t>
  </si>
  <si>
    <t>Cash Flows from Financing</t>
  </si>
  <si>
    <t>Change in Long-term Debt</t>
  </si>
  <si>
    <t>Change in Common Stock ($2 par)</t>
  </si>
  <si>
    <t>Change in Additional Paid-in-Capital</t>
  </si>
  <si>
    <t>Total Cash Flows from Financing</t>
  </si>
  <si>
    <t>Net Change in Cash Balance</t>
  </si>
  <si>
    <t>Mike Owjai Manufacturing</t>
  </si>
  <si>
    <t>Common Stock ($1.00 par)</t>
  </si>
  <si>
    <t>For the Years 2013 and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</si>
</sst>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  <numFmt numFmtId="166" formatCode="_(* #,##0_);_(* \(#,##0\);_(* &quot;-&quot;??_);_(@_)"/>
    <numFmt numFmtId="167" formatCode="_(&quot;$&quot;* #,##0_);_(&quot;$&quot;* \(#,##0\);_(&quot;$&quot;* &quot;-&quot;??_);_(@_)"/>
  </numFmts>
  <fonts count="8" x14ac:knownFonts="1">
    <font>
      <sz val="11"/>
      <name val="Times New Roman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2" borderId="1">
      <alignment horizontal="center" vertical="justify"/>
    </xf>
    <xf numFmtId="0" fontId="1" fillId="0" borderId="0"/>
  </cellStyleXfs>
  <cellXfs count="20">
    <xf numFmtId="0" fontId="0" fillId="0" borderId="0" xfId="0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/>
    <xf numFmtId="3" fontId="0" fillId="0" borderId="2" xfId="0" applyNumberFormat="1" applyBorder="1"/>
    <xf numFmtId="4" fontId="0" fillId="0" borderId="0" xfId="0" applyNumberFormat="1"/>
    <xf numFmtId="3" fontId="0" fillId="0" borderId="0" xfId="0" applyNumberFormat="1"/>
    <xf numFmtId="0" fontId="5" fillId="0" borderId="0" xfId="0" applyFont="1"/>
    <xf numFmtId="0" fontId="0" fillId="0" borderId="0" xfId="0" applyAlignment="1">
      <alignment horizontal="left" indent="1"/>
    </xf>
    <xf numFmtId="0" fontId="6" fillId="0" borderId="0" xfId="0" applyFont="1" applyAlignment="1">
      <alignment horizontal="left" indent="2"/>
    </xf>
    <xf numFmtId="0" fontId="5" fillId="0" borderId="0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167" fontId="2" fillId="0" borderId="0" xfId="2" applyNumberFormat="1"/>
    <xf numFmtId="166" fontId="2" fillId="0" borderId="0" xfId="1" applyNumberFormat="1"/>
    <xf numFmtId="166" fontId="2" fillId="0" borderId="0" xfId="1" applyNumberFormat="1" applyBorder="1"/>
    <xf numFmtId="166" fontId="2" fillId="0" borderId="2" xfId="1" applyNumberFormat="1" applyBorder="1"/>
    <xf numFmtId="166" fontId="0" fillId="0" borderId="3" xfId="0" applyNumberFormat="1" applyBorder="1"/>
    <xf numFmtId="3" fontId="0" fillId="0" borderId="3" xfId="0" applyNumberFormat="1" applyBorder="1"/>
    <xf numFmtId="167" fontId="2" fillId="0" borderId="4" xfId="2" applyNumberFormat="1" applyBorder="1"/>
    <xf numFmtId="10" fontId="0" fillId="0" borderId="0" xfId="3" applyNumberFormat="1" applyFont="1"/>
  </cellXfs>
  <cellStyles count="6">
    <cellStyle name="Comma" xfId="1" builtinId="3"/>
    <cellStyle name="Currency" xfId="2" builtinId="4"/>
    <cellStyle name="Normal" xfId="0" builtinId="0"/>
    <cellStyle name="Normal 2" xfId="5"/>
    <cellStyle name="Percent" xfId="3" builtinId="5"/>
    <cellStyle name="ShadedHeadings" xfId="4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4"/>
  <sheetViews>
    <sheetView zoomScaleNormal="100" workbookViewId="0">
      <selection activeCell="H15" sqref="H15"/>
    </sheetView>
  </sheetViews>
  <sheetFormatPr defaultRowHeight="13.8" x14ac:dyDescent="0.25"/>
  <cols>
    <col min="1" max="1" width="24.6640625" bestFit="1" customWidth="1"/>
    <col min="2" max="3" width="12.6640625" customWidth="1"/>
  </cols>
  <sheetData>
    <row r="1" spans="1:4" ht="15.6" x14ac:dyDescent="0.3">
      <c r="A1" s="1" t="s">
        <v>55</v>
      </c>
      <c r="B1" s="2"/>
      <c r="C1" s="2"/>
    </row>
    <row r="2" spans="1:4" ht="15.6" x14ac:dyDescent="0.3">
      <c r="A2" s="1" t="s">
        <v>0</v>
      </c>
      <c r="B2" s="2"/>
      <c r="C2" s="2"/>
    </row>
    <row r="3" spans="1:4" ht="15.6" x14ac:dyDescent="0.3">
      <c r="A3" s="1" t="s">
        <v>57</v>
      </c>
      <c r="B3" s="2"/>
      <c r="C3" s="2"/>
    </row>
    <row r="4" spans="1:4" x14ac:dyDescent="0.25">
      <c r="B4">
        <v>2014</v>
      </c>
      <c r="C4">
        <v>2013</v>
      </c>
    </row>
    <row r="5" spans="1:4" x14ac:dyDescent="0.25">
      <c r="A5" t="s">
        <v>1</v>
      </c>
      <c r="B5">
        <v>2625000</v>
      </c>
      <c r="C5">
        <v>2422500</v>
      </c>
    </row>
    <row r="6" spans="1:4" x14ac:dyDescent="0.25">
      <c r="A6" t="s">
        <v>2</v>
      </c>
      <c r="B6">
        <v>1704975</v>
      </c>
      <c r="C6">
        <v>1621875</v>
      </c>
      <c r="D6" s="5"/>
    </row>
    <row r="7" spans="1:4" x14ac:dyDescent="0.25">
      <c r="A7" t="s">
        <v>3</v>
      </c>
      <c r="B7">
        <v>920025</v>
      </c>
      <c r="C7">
        <v>800625</v>
      </c>
    </row>
    <row r="8" spans="1:4" x14ac:dyDescent="0.25">
      <c r="A8" t="s">
        <v>4</v>
      </c>
      <c r="B8">
        <v>63000</v>
      </c>
      <c r="C8">
        <v>53250</v>
      </c>
    </row>
    <row r="9" spans="1:4" x14ac:dyDescent="0.25">
      <c r="A9" t="s">
        <v>5</v>
      </c>
      <c r="B9">
        <v>652350</v>
      </c>
      <c r="C9">
        <v>626250</v>
      </c>
    </row>
    <row r="10" spans="1:4" x14ac:dyDescent="0.25">
      <c r="A10" t="s">
        <v>6</v>
      </c>
      <c r="B10">
        <v>48750</v>
      </c>
      <c r="C10">
        <v>48750</v>
      </c>
    </row>
    <row r="11" spans="1:4" x14ac:dyDescent="0.25">
      <c r="A11" t="s">
        <v>7</v>
      </c>
      <c r="B11">
        <v>155925</v>
      </c>
      <c r="C11">
        <v>72375</v>
      </c>
    </row>
    <row r="12" spans="1:4" x14ac:dyDescent="0.25">
      <c r="A12" t="s">
        <v>8</v>
      </c>
      <c r="B12">
        <v>84000</v>
      </c>
      <c r="C12">
        <v>51000</v>
      </c>
    </row>
    <row r="13" spans="1:4" x14ac:dyDescent="0.25">
      <c r="A13" t="s">
        <v>9</v>
      </c>
      <c r="B13">
        <v>71925</v>
      </c>
      <c r="C13">
        <v>21375</v>
      </c>
    </row>
    <row r="14" spans="1:4" x14ac:dyDescent="0.25">
      <c r="A14" t="s">
        <v>10</v>
      </c>
      <c r="B14">
        <v>25173.75</v>
      </c>
      <c r="C14">
        <v>7481.2499999999991</v>
      </c>
    </row>
    <row r="15" spans="1:4" x14ac:dyDescent="0.25">
      <c r="A15" t="s">
        <v>11</v>
      </c>
      <c r="B15">
        <v>46751.25</v>
      </c>
      <c r="C15">
        <v>13893.75</v>
      </c>
    </row>
    <row r="17" spans="1:3" x14ac:dyDescent="0.25">
      <c r="A17" t="s">
        <v>12</v>
      </c>
    </row>
    <row r="18" spans="1:3" x14ac:dyDescent="0.25">
      <c r="A18" t="s">
        <v>13</v>
      </c>
      <c r="B18">
        <v>0.35</v>
      </c>
      <c r="C18">
        <v>0.35</v>
      </c>
    </row>
    <row r="19" spans="1:3" x14ac:dyDescent="0.25">
      <c r="A19" t="s">
        <v>14</v>
      </c>
      <c r="B19">
        <v>75000</v>
      </c>
      <c r="C19">
        <v>60000</v>
      </c>
    </row>
    <row r="20" spans="1:3" x14ac:dyDescent="0.25">
      <c r="A20" t="s">
        <v>15</v>
      </c>
      <c r="B20">
        <v>0.62334999999999996</v>
      </c>
      <c r="C20">
        <v>0.2315625</v>
      </c>
    </row>
    <row r="24" spans="1:3" x14ac:dyDescent="0.25">
      <c r="B24" s="19"/>
      <c r="C24" s="19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28"/>
  <sheetViews>
    <sheetView tabSelected="1" zoomScaleNormal="100" workbookViewId="0">
      <selection activeCell="G17" sqref="G17"/>
    </sheetView>
  </sheetViews>
  <sheetFormatPr defaultRowHeight="13.8" x14ac:dyDescent="0.25"/>
  <cols>
    <col min="1" max="1" width="31.44140625" customWidth="1"/>
    <col min="2" max="3" width="12.6640625" customWidth="1"/>
    <col min="5" max="6" width="9.88671875" bestFit="1" customWidth="1"/>
  </cols>
  <sheetData>
    <row r="1" spans="1:5" ht="15.6" x14ac:dyDescent="0.3">
      <c r="A1" s="1" t="str">
        <f>'Income Statement'!A1</f>
        <v>Mike Owjai Manufacturing</v>
      </c>
      <c r="B1" s="1"/>
      <c r="C1" s="2"/>
    </row>
    <row r="2" spans="1:5" ht="15.6" x14ac:dyDescent="0.3">
      <c r="A2" s="1" t="s">
        <v>16</v>
      </c>
      <c r="B2" s="1"/>
      <c r="C2" s="2"/>
    </row>
    <row r="3" spans="1:5" ht="15.6" x14ac:dyDescent="0.3">
      <c r="A3" s="1" t="str">
        <f>"For the Year Ended December 31, "&amp;TEXT(B4,"####")</f>
        <v>For the Year Ended December 31, 2014</v>
      </c>
      <c r="B3" s="1"/>
      <c r="C3" s="2"/>
    </row>
    <row r="4" spans="1:5" x14ac:dyDescent="0.25">
      <c r="B4">
        <f>'Income Statement'!B4</f>
        <v>2014</v>
      </c>
      <c r="C4">
        <f>'Income Statement'!C4</f>
        <v>2013</v>
      </c>
    </row>
    <row r="5" spans="1:5" x14ac:dyDescent="0.25">
      <c r="A5" t="s">
        <v>17</v>
      </c>
    </row>
    <row r="6" spans="1:5" x14ac:dyDescent="0.25">
      <c r="A6" t="s">
        <v>18</v>
      </c>
      <c r="B6">
        <v>39000</v>
      </c>
      <c r="C6">
        <v>30750</v>
      </c>
    </row>
    <row r="7" spans="1:5" x14ac:dyDescent="0.25">
      <c r="A7" t="s">
        <v>19</v>
      </c>
      <c r="B7">
        <v>1826.25</v>
      </c>
      <c r="C7">
        <v>15750</v>
      </c>
    </row>
    <row r="8" spans="1:5" x14ac:dyDescent="0.25">
      <c r="A8" t="s">
        <v>20</v>
      </c>
      <c r="B8">
        <v>315000</v>
      </c>
      <c r="C8">
        <v>279000</v>
      </c>
    </row>
    <row r="9" spans="1:5" x14ac:dyDescent="0.25">
      <c r="A9" t="s">
        <v>21</v>
      </c>
      <c r="B9">
        <v>386250</v>
      </c>
      <c r="C9">
        <v>315000</v>
      </c>
    </row>
    <row r="10" spans="1:5" x14ac:dyDescent="0.25">
      <c r="A10" t="s">
        <v>22</v>
      </c>
      <c r="B10">
        <f>SUM(B5:B9)</f>
        <v>742076.25</v>
      </c>
      <c r="C10">
        <f>SUM(C5:C9)</f>
        <v>640500</v>
      </c>
    </row>
    <row r="11" spans="1:5" x14ac:dyDescent="0.25">
      <c r="A11" t="s">
        <v>23</v>
      </c>
      <c r="B11">
        <v>2010000</v>
      </c>
      <c r="C11">
        <v>1627500</v>
      </c>
    </row>
    <row r="12" spans="1:5" x14ac:dyDescent="0.25">
      <c r="A12" t="s">
        <v>24</v>
      </c>
      <c r="B12">
        <f>C12+'Income Statement'!B8</f>
        <v>426750</v>
      </c>
      <c r="C12">
        <v>363750</v>
      </c>
      <c r="D12" s="6"/>
      <c r="E12" s="6"/>
    </row>
    <row r="13" spans="1:5" x14ac:dyDescent="0.25">
      <c r="A13" t="s">
        <v>25</v>
      </c>
      <c r="B13">
        <f>B11-B12</f>
        <v>1583250</v>
      </c>
      <c r="C13">
        <f>C11-C12</f>
        <v>1263750</v>
      </c>
    </row>
    <row r="14" spans="1:5" x14ac:dyDescent="0.25">
      <c r="A14" t="s">
        <v>26</v>
      </c>
      <c r="B14">
        <f>B10+B13</f>
        <v>2325326.25</v>
      </c>
      <c r="C14">
        <f>C10+C13</f>
        <v>1904250</v>
      </c>
    </row>
    <row r="16" spans="1:5" x14ac:dyDescent="0.25">
      <c r="A16" t="s">
        <v>27</v>
      </c>
    </row>
    <row r="17" spans="1:6" x14ac:dyDescent="0.25">
      <c r="A17" t="s">
        <v>28</v>
      </c>
      <c r="B17">
        <v>378750</v>
      </c>
      <c r="C17">
        <v>217500</v>
      </c>
    </row>
    <row r="18" spans="1:6" x14ac:dyDescent="0.25">
      <c r="A18" t="s">
        <v>29</v>
      </c>
      <c r="B18">
        <v>26250</v>
      </c>
      <c r="C18">
        <v>22500</v>
      </c>
    </row>
    <row r="19" spans="1:6" x14ac:dyDescent="0.25">
      <c r="A19" t="s">
        <v>30</v>
      </c>
      <c r="B19">
        <f>SUM(B17:B18)</f>
        <v>405000</v>
      </c>
      <c r="C19">
        <f>SUM(C17:C18)</f>
        <v>240000</v>
      </c>
    </row>
    <row r="20" spans="1:6" x14ac:dyDescent="0.25">
      <c r="A20" t="s">
        <v>31</v>
      </c>
      <c r="B20">
        <v>878325</v>
      </c>
      <c r="C20">
        <v>795750</v>
      </c>
      <c r="E20" s="3"/>
      <c r="F20" s="3"/>
    </row>
    <row r="21" spans="1:6" x14ac:dyDescent="0.25">
      <c r="A21" t="s">
        <v>32</v>
      </c>
      <c r="B21">
        <f>B19+B20</f>
        <v>1283325</v>
      </c>
      <c r="C21">
        <f>C19+C20</f>
        <v>1035750</v>
      </c>
    </row>
    <row r="22" spans="1:6" x14ac:dyDescent="0.25">
      <c r="A22" t="s">
        <v>56</v>
      </c>
      <c r="B22">
        <f>'Income Statement'!B19</f>
        <v>75000</v>
      </c>
      <c r="C22">
        <f>'Income Statement'!C19</f>
        <v>60000</v>
      </c>
    </row>
    <row r="23" spans="1:6" x14ac:dyDescent="0.25">
      <c r="A23" t="s">
        <v>33</v>
      </c>
      <c r="B23">
        <v>518250</v>
      </c>
      <c r="C23">
        <v>406500</v>
      </c>
      <c r="E23" s="3"/>
      <c r="F23" s="3"/>
    </row>
    <row r="24" spans="1:6" x14ac:dyDescent="0.25">
      <c r="A24" t="s">
        <v>34</v>
      </c>
      <c r="B24">
        <f>C24+'Income Statement'!B15</f>
        <v>448751.25</v>
      </c>
      <c r="C24">
        <v>402000</v>
      </c>
    </row>
    <row r="25" spans="1:6" x14ac:dyDescent="0.25">
      <c r="A25" t="s">
        <v>35</v>
      </c>
      <c r="B25">
        <f>SUM(B22:B24)</f>
        <v>1042001.25</v>
      </c>
      <c r="C25">
        <f>SUM(C22:C24)</f>
        <v>868500</v>
      </c>
    </row>
    <row r="26" spans="1:6" x14ac:dyDescent="0.25">
      <c r="A26" t="s">
        <v>36</v>
      </c>
      <c r="B26">
        <f>B19+B20+B25</f>
        <v>2325326.25</v>
      </c>
      <c r="C26">
        <f>C19+C20+C25</f>
        <v>1904250</v>
      </c>
    </row>
    <row r="28" spans="1:6" x14ac:dyDescent="0.25">
      <c r="B28" s="6"/>
      <c r="C28" s="6"/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Normal="100" workbookViewId="0">
      <selection activeCell="I24" sqref="I24"/>
    </sheetView>
  </sheetViews>
  <sheetFormatPr defaultRowHeight="13.8" outlineLevelRow="1" x14ac:dyDescent="0.25"/>
  <cols>
    <col min="1" max="1" width="36.5546875" customWidth="1"/>
    <col min="2" max="2" width="12.109375" bestFit="1" customWidth="1"/>
    <col min="3" max="3" width="11.109375" customWidth="1"/>
  </cols>
  <sheetData>
    <row r="1" spans="1:3" x14ac:dyDescent="0.25">
      <c r="A1" s="10" t="str">
        <f>'Income Statement'!A1</f>
        <v>Mike Owjai Manufacturing</v>
      </c>
      <c r="B1" s="10"/>
      <c r="C1" s="10"/>
    </row>
    <row r="2" spans="1:3" x14ac:dyDescent="0.25">
      <c r="A2" s="10" t="s">
        <v>37</v>
      </c>
      <c r="B2" s="10"/>
      <c r="C2" s="10"/>
    </row>
    <row r="3" spans="1:3" ht="14.4" thickBot="1" x14ac:dyDescent="0.3">
      <c r="A3" s="11" t="str">
        <f>"For the Year Ended December 31, "&amp;TEXT('Income Statement'!B4,"####")</f>
        <v>For the Year Ended December 31, 2014</v>
      </c>
      <c r="B3" s="11"/>
      <c r="C3" s="11"/>
    </row>
    <row r="4" spans="1:3" x14ac:dyDescent="0.25">
      <c r="A4" s="7" t="s">
        <v>38</v>
      </c>
    </row>
    <row r="5" spans="1:3" outlineLevel="1" x14ac:dyDescent="0.25">
      <c r="A5" s="8" t="s">
        <v>11</v>
      </c>
      <c r="B5" s="12"/>
    </row>
    <row r="6" spans="1:3" outlineLevel="1" x14ac:dyDescent="0.25">
      <c r="A6" s="8" t="s">
        <v>39</v>
      </c>
      <c r="B6" s="13"/>
    </row>
    <row r="7" spans="1:3" outlineLevel="1" x14ac:dyDescent="0.25">
      <c r="A7" s="8" t="s">
        <v>40</v>
      </c>
      <c r="B7" s="14"/>
    </row>
    <row r="8" spans="1:3" outlineLevel="1" x14ac:dyDescent="0.25">
      <c r="A8" s="8" t="s">
        <v>41</v>
      </c>
      <c r="B8" s="13"/>
    </row>
    <row r="9" spans="1:3" outlineLevel="1" x14ac:dyDescent="0.25">
      <c r="A9" s="8" t="s">
        <v>42</v>
      </c>
      <c r="B9" s="13"/>
    </row>
    <row r="10" spans="1:3" outlineLevel="1" x14ac:dyDescent="0.25">
      <c r="A10" s="8" t="s">
        <v>43</v>
      </c>
      <c r="B10" s="13"/>
    </row>
    <row r="11" spans="1:3" outlineLevel="1" x14ac:dyDescent="0.25">
      <c r="A11" s="8" t="s">
        <v>44</v>
      </c>
      <c r="B11" s="15"/>
    </row>
    <row r="12" spans="1:3" ht="14.4" thickBot="1" x14ac:dyDescent="0.3">
      <c r="A12" s="9" t="s">
        <v>45</v>
      </c>
      <c r="C12" s="16"/>
    </row>
    <row r="13" spans="1:3" x14ac:dyDescent="0.25">
      <c r="A13" s="7" t="s">
        <v>46</v>
      </c>
    </row>
    <row r="14" spans="1:3" outlineLevel="1" x14ac:dyDescent="0.25">
      <c r="A14" s="8" t="s">
        <v>47</v>
      </c>
      <c r="B14" s="15"/>
    </row>
    <row r="15" spans="1:3" ht="14.4" thickBot="1" x14ac:dyDescent="0.3">
      <c r="A15" s="9" t="s">
        <v>48</v>
      </c>
      <c r="C15" s="17"/>
    </row>
    <row r="16" spans="1:3" x14ac:dyDescent="0.25">
      <c r="A16" s="7" t="s">
        <v>49</v>
      </c>
    </row>
    <row r="17" spans="1:3" outlineLevel="1" x14ac:dyDescent="0.25">
      <c r="A17" s="8" t="s">
        <v>50</v>
      </c>
      <c r="B17" s="6"/>
    </row>
    <row r="18" spans="1:3" outlineLevel="1" x14ac:dyDescent="0.25">
      <c r="A18" s="8" t="s">
        <v>51</v>
      </c>
      <c r="B18" s="6"/>
    </row>
    <row r="19" spans="1:3" outlineLevel="1" x14ac:dyDescent="0.25">
      <c r="A19" s="8" t="s">
        <v>52</v>
      </c>
      <c r="B19" s="4"/>
    </row>
    <row r="20" spans="1:3" ht="14.4" thickBot="1" x14ac:dyDescent="0.3">
      <c r="A20" s="9" t="s">
        <v>53</v>
      </c>
      <c r="C20" s="17"/>
    </row>
    <row r="21" spans="1:3" ht="14.4" thickBot="1" x14ac:dyDescent="0.3">
      <c r="A21" s="7" t="s">
        <v>54</v>
      </c>
      <c r="C21" s="18"/>
    </row>
    <row r="22" spans="1:3" ht="14.4" thickTop="1" x14ac:dyDescent="0.25"/>
  </sheetData>
  <phoneticPr fontId="4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Flows</vt:lpstr>
    </vt:vector>
  </TitlesOfParts>
  <Company>Metropolitan State College of Denver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R. Mayes, Ph.D.</dc:creator>
  <cp:lastModifiedBy>Del Hawley</cp:lastModifiedBy>
  <cp:lastPrinted>2011-06-29T20:04:42Z</cp:lastPrinted>
  <dcterms:created xsi:type="dcterms:W3CDTF">2006-02-05T06:48:08Z</dcterms:created>
  <dcterms:modified xsi:type="dcterms:W3CDTF">2015-02-01T16:27:40Z</dcterms:modified>
</cp:coreProperties>
</file>